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0" windowWidth="17490" windowHeight="7305"/>
  </bookViews>
  <sheets>
    <sheet name="DISTRICT CONSO" sheetId="3" r:id="rId1"/>
  </sheets>
  <definedNames>
    <definedName name="ADIJA">#REF!</definedName>
    <definedName name="AMANI">#REF!</definedName>
    <definedName name="AMIDA">#REF!</definedName>
    <definedName name="AMIDA_KASSIMU">#REF!</definedName>
    <definedName name="AMISA">#REF!</definedName>
    <definedName name="dafrosa">#REF!</definedName>
    <definedName name="GKK">#REF!</definedName>
    <definedName name="HIZA">#REF!</definedName>
    <definedName name="KARAGWE">#REF!</definedName>
    <definedName name="KR">#REF!</definedName>
    <definedName name="MASTER">#REF!</definedName>
    <definedName name="OMARI">#REF!</definedName>
    <definedName name="RK">#REF!</definedName>
    <definedName name="RUO">#REF!</definedName>
    <definedName name="sheet1">#REF!</definedName>
  </definedNames>
  <calcPr calcId="124519"/>
</workbook>
</file>

<file path=xl/calcChain.xml><?xml version="1.0" encoding="utf-8"?>
<calcChain xmlns="http://schemas.openxmlformats.org/spreadsheetml/2006/main">
  <c r="W7" i="3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6"/>
  <c r="X31" l="1"/>
  <c r="X32"/>
  <c r="Y32" l="1"/>
  <c r="Y31"/>
  <c r="R33"/>
  <c r="M33"/>
  <c r="N33"/>
  <c r="O33"/>
  <c r="P33"/>
  <c r="Q33"/>
  <c r="S33"/>
  <c r="T33"/>
  <c r="L33" l="1"/>
  <c r="L34" s="1"/>
  <c r="K33"/>
  <c r="K34" s="1"/>
  <c r="J33"/>
  <c r="J34" s="1"/>
  <c r="I33"/>
  <c r="I34" s="1"/>
  <c r="H33"/>
  <c r="H34" s="1"/>
  <c r="G33"/>
  <c r="G34" s="1"/>
  <c r="F33"/>
  <c r="F34" s="1"/>
  <c r="E33"/>
  <c r="E34" s="1"/>
  <c r="D33"/>
  <c r="D34" s="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Z31" l="1"/>
  <c r="Z32"/>
  <c r="Z30"/>
  <c r="Z29"/>
  <c r="Z22"/>
  <c r="Z23"/>
  <c r="Z27"/>
  <c r="Z28"/>
  <c r="Z24"/>
  <c r="Z25"/>
  <c r="Z26"/>
  <c r="Y27"/>
  <c r="Y23"/>
  <c r="Z21"/>
  <c r="Z20"/>
  <c r="Z19"/>
  <c r="Y19"/>
  <c r="Z18"/>
  <c r="Z17"/>
  <c r="Z16"/>
  <c r="Z15"/>
  <c r="Z14"/>
  <c r="Y15"/>
  <c r="Z13"/>
  <c r="Z12"/>
  <c r="Z11"/>
  <c r="Y11"/>
  <c r="Z10"/>
  <c r="Z9"/>
  <c r="Z8"/>
  <c r="Z7"/>
  <c r="Z6"/>
  <c r="Y7"/>
  <c r="Y9"/>
  <c r="Y13"/>
  <c r="Y17"/>
  <c r="Y21"/>
  <c r="Y25"/>
  <c r="Y29"/>
  <c r="Y6"/>
  <c r="Y8"/>
  <c r="Y10"/>
  <c r="Y12"/>
  <c r="Y14"/>
  <c r="Y16"/>
  <c r="Y18"/>
  <c r="Y20"/>
  <c r="Y22"/>
  <c r="Y24"/>
  <c r="Y26"/>
  <c r="Y28"/>
  <c r="Y30"/>
  <c r="W33"/>
  <c r="X33"/>
  <c r="Y33" s="1"/>
</calcChain>
</file>

<file path=xl/sharedStrings.xml><?xml version="1.0" encoding="utf-8"?>
<sst xmlns="http://schemas.openxmlformats.org/spreadsheetml/2006/main" count="335" uniqueCount="88">
  <si>
    <t>CIVICS</t>
  </si>
  <si>
    <t>HISTORY</t>
  </si>
  <si>
    <t>GEOGRAPHY</t>
  </si>
  <si>
    <t>KISWAHILI</t>
  </si>
  <si>
    <t>ENGLISH</t>
  </si>
  <si>
    <t>PHYSICS</t>
  </si>
  <si>
    <t>CHEMISTRY</t>
  </si>
  <si>
    <t>BIOLOGY</t>
  </si>
  <si>
    <t>BASIC MATHS</t>
  </si>
  <si>
    <t>AGR. SCIENCE</t>
  </si>
  <si>
    <t>COMMERCE</t>
  </si>
  <si>
    <t>B/KEEPING</t>
  </si>
  <si>
    <t>FINE ARTS</t>
  </si>
  <si>
    <t>FRENCH</t>
  </si>
  <si>
    <t>COMP. STUDIES</t>
  </si>
  <si>
    <t>BIBLE KNOWL.</t>
  </si>
  <si>
    <t>TOTAL</t>
  </si>
  <si>
    <t>AVERAGE</t>
  </si>
  <si>
    <t>GRADE</t>
  </si>
  <si>
    <t>SCHOOL</t>
  </si>
  <si>
    <t>KITUNTU</t>
  </si>
  <si>
    <t>KARAGWE</t>
  </si>
  <si>
    <t>KARAGWE DISTRICT COUNCIL</t>
  </si>
  <si>
    <t>S/N</t>
  </si>
  <si>
    <t>CENTRE NO</t>
  </si>
  <si>
    <t>S.0296</t>
  </si>
  <si>
    <t>BWERANYANGE</t>
  </si>
  <si>
    <t>S.0387</t>
  </si>
  <si>
    <t>S.0550</t>
  </si>
  <si>
    <t>BUGENE</t>
  </si>
  <si>
    <t>S.0637</t>
  </si>
  <si>
    <t>NYABIYONZA</t>
  </si>
  <si>
    <t>S.0654</t>
  </si>
  <si>
    <t>RWAMBAIZI</t>
  </si>
  <si>
    <t>S.0667</t>
  </si>
  <si>
    <t>NYAISHOZI</t>
  </si>
  <si>
    <t>S.0917</t>
  </si>
  <si>
    <t>IHEMBE</t>
  </si>
  <si>
    <t>S.1480</t>
  </si>
  <si>
    <t>KAJUNGUTI</t>
  </si>
  <si>
    <t>S.1833</t>
  </si>
  <si>
    <t>S.2230</t>
  </si>
  <si>
    <t>NDAMA</t>
  </si>
  <si>
    <t>S.2231</t>
  </si>
  <si>
    <t>CHAKARURU</t>
  </si>
  <si>
    <t>S.2232</t>
  </si>
  <si>
    <t>NYAKAHANGA</t>
  </si>
  <si>
    <t>S.2233</t>
  </si>
  <si>
    <t>KAYANGA</t>
  </si>
  <si>
    <t>S.2234</t>
  </si>
  <si>
    <t>RUHINDA</t>
  </si>
  <si>
    <t>S.2237</t>
  </si>
  <si>
    <t>KIHANGA</t>
  </si>
  <si>
    <t>S.3051</t>
  </si>
  <si>
    <t>RUGU</t>
  </si>
  <si>
    <t>S.3052</t>
  </si>
  <si>
    <t>NYAKASIMBI</t>
  </si>
  <si>
    <t>S.3053</t>
  </si>
  <si>
    <t>RUICHO</t>
  </si>
  <si>
    <t>S.3054</t>
  </si>
  <si>
    <t>NONO</t>
  </si>
  <si>
    <t>S.3055</t>
  </si>
  <si>
    <t>KAWELA</t>
  </si>
  <si>
    <t>S.3056</t>
  </si>
  <si>
    <t>KIRURUMA</t>
  </si>
  <si>
    <t>S.3059</t>
  </si>
  <si>
    <t>IGURWA</t>
  </si>
  <si>
    <t>S.3680</t>
  </si>
  <si>
    <t>CHABALISA</t>
  </si>
  <si>
    <t>S.5042</t>
  </si>
  <si>
    <t>MUNGUBARIKI</t>
  </si>
  <si>
    <t>S.5144</t>
  </si>
  <si>
    <t>ARISTOTLE</t>
  </si>
  <si>
    <t>DISTRICT AVERAGE</t>
  </si>
  <si>
    <t>S.5417</t>
  </si>
  <si>
    <t>MAVUNO</t>
  </si>
  <si>
    <t>S.5496</t>
  </si>
  <si>
    <t>RUSHE</t>
  </si>
  <si>
    <t>DISTRICT OVERALL GRADE</t>
  </si>
  <si>
    <t>CONSOLIDATED DISTRICT MOCK FORM TWO EXAMINATION RESULTS JUNE 2017</t>
  </si>
  <si>
    <t>OVERALL SUBJECTS PERFORMANCE FOR SCHOOLS (BASIC/COMPULSORY SUBJECTS)</t>
  </si>
  <si>
    <t>ARABIC</t>
  </si>
  <si>
    <t>E/D/KIISLAMU</t>
  </si>
  <si>
    <t>POSITION/RANK</t>
  </si>
  <si>
    <t>X</t>
  </si>
  <si>
    <t>x</t>
  </si>
  <si>
    <t>PHYSICAL ED</t>
  </si>
  <si>
    <t>KIMBATISHO NAMBA 2 : MATOKEO YA MOCK WILAYA KIDATO CHA PILI 2017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</si>
</sst>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22"/>
      <scheme val="minor"/>
    </font>
    <font>
      <b/>
      <sz val="11"/>
      <name val="Arial Narrow"/>
      <family val="2"/>
    </font>
    <font>
      <b/>
      <sz val="14"/>
      <name val="Arial Narrow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3"/>
      <color rgb="FFFF0000"/>
      <name val="Arial Narrow"/>
      <family val="2"/>
    </font>
    <font>
      <b/>
      <sz val="14"/>
      <color theme="1"/>
      <name val="Arial Narrow"/>
      <family val="2"/>
    </font>
    <font>
      <b/>
      <sz val="14"/>
      <color rgb="FFFF0000"/>
      <name val="Arial Narrow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0">
    <xf numFmtId="0" fontId="0" fillId="0" borderId="0"/>
    <xf numFmtId="0" fontId="2" fillId="0" borderId="0"/>
    <xf numFmtId="0" fontId="2" fillId="0" borderId="0"/>
    <xf numFmtId="0" fontId="1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 applyFont="0" applyFill="0" applyBorder="0" applyProtection="0">
      <alignment horizontal="right" vertical="center" textRotation="90"/>
    </xf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5" xfId="2" applyFont="1" applyBorder="1" applyAlignment="1" applyProtection="1">
      <alignment horizontal="center" textRotation="90"/>
      <protection hidden="1"/>
    </xf>
    <xf numFmtId="0" fontId="5" fillId="0" borderId="1" xfId="2" applyFont="1" applyBorder="1" applyAlignment="1" applyProtection="1">
      <alignment horizontal="center" textRotation="90"/>
      <protection hidden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1" fillId="0" borderId="2" xfId="2" applyFont="1" applyBorder="1" applyAlignment="1" applyProtection="1">
      <alignment horizontal="center"/>
      <protection hidden="1"/>
    </xf>
    <xf numFmtId="164" fontId="12" fillId="0" borderId="1" xfId="1" applyNumberFormat="1" applyFont="1" applyBorder="1" applyAlignment="1" applyProtection="1">
      <alignment horizontal="center"/>
      <protection locked="0"/>
    </xf>
    <xf numFmtId="0" fontId="13" fillId="0" borderId="1" xfId="1" applyNumberFormat="1" applyFont="1" applyBorder="1" applyAlignment="1" applyProtection="1">
      <alignment horizontal="center"/>
      <protection locked="0"/>
    </xf>
    <xf numFmtId="0" fontId="14" fillId="0" borderId="1" xfId="1" applyNumberFormat="1" applyFont="1" applyBorder="1" applyAlignment="1" applyProtection="1">
      <alignment horizontal="center"/>
      <protection locked="0"/>
    </xf>
    <xf numFmtId="0" fontId="15" fillId="0" borderId="1" xfId="0" applyFont="1" applyBorder="1" applyAlignment="1">
      <alignment horizontal="center"/>
    </xf>
    <xf numFmtId="1" fontId="6" fillId="0" borderId="2" xfId="2" applyNumberFormat="1" applyFont="1" applyBorder="1" applyAlignment="1" applyProtection="1">
      <alignment horizontal="center"/>
      <protection hidden="1"/>
    </xf>
    <xf numFmtId="164" fontId="16" fillId="0" borderId="1" xfId="1" applyNumberFormat="1" applyFont="1" applyBorder="1" applyAlignment="1" applyProtection="1">
      <alignment horizontal="center"/>
      <protection locked="0"/>
    </xf>
    <xf numFmtId="0" fontId="16" fillId="0" borderId="1" xfId="1" applyNumberFormat="1" applyFont="1" applyBorder="1" applyAlignment="1" applyProtection="1">
      <alignment horizontal="center"/>
      <protection locked="0"/>
    </xf>
    <xf numFmtId="0" fontId="17" fillId="2" borderId="1" xfId="0" applyFont="1" applyFill="1" applyBorder="1"/>
    <xf numFmtId="0" fontId="12" fillId="3" borderId="1" xfId="1" applyNumberFormat="1" applyFont="1" applyFill="1" applyBorder="1" applyAlignment="1" applyProtection="1">
      <alignment horizontal="center"/>
      <protection locked="0"/>
    </xf>
    <xf numFmtId="0" fontId="15" fillId="0" borderId="1" xfId="0" applyFont="1" applyBorder="1" applyAlignment="1">
      <alignment horizontal="center"/>
    </xf>
    <xf numFmtId="0" fontId="13" fillId="3" borderId="1" xfId="1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5" fillId="0" borderId="1" xfId="2" applyFont="1" applyBorder="1" applyAlignment="1" applyProtection="1">
      <alignment horizontal="center" textRotation="90"/>
      <protection hidden="1"/>
    </xf>
    <xf numFmtId="0" fontId="10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5" fillId="0" borderId="1" xfId="2" applyFont="1" applyBorder="1" applyAlignment="1" applyProtection="1">
      <alignment horizontal="center" textRotation="90"/>
      <protection hidden="1"/>
    </xf>
    <xf numFmtId="0" fontId="15" fillId="0" borderId="1" xfId="0" applyFont="1" applyBorder="1" applyAlignment="1">
      <alignment horizontal="center"/>
    </xf>
    <xf numFmtId="0" fontId="18" fillId="0" borderId="6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40">
    <cellStyle name="Comma 2" xfId="4"/>
    <cellStyle name="Comma 2 2" xfId="5"/>
    <cellStyle name="Comma 3" xfId="6"/>
    <cellStyle name="Comma 4" xfId="7"/>
    <cellStyle name="Currency 2" xfId="8"/>
    <cellStyle name="Normal" xfId="0" builtinId="0"/>
    <cellStyle name="Normal 10" xfId="9"/>
    <cellStyle name="Normal 10 2" xfId="10"/>
    <cellStyle name="Normal 2" xfId="2"/>
    <cellStyle name="Normal 2 10" xfId="11"/>
    <cellStyle name="Normal 2 2" xfId="12"/>
    <cellStyle name="Normal 2 2 2" xfId="13"/>
    <cellStyle name="Normal 2 2 3" xfId="14"/>
    <cellStyle name="Normal 2 3" xfId="15"/>
    <cellStyle name="Normal 2 4" xfId="16"/>
    <cellStyle name="Normal 2 5" xfId="17"/>
    <cellStyle name="Normal 2 6" xfId="18"/>
    <cellStyle name="Normal 2 7" xfId="19"/>
    <cellStyle name="Normal 2 8" xfId="20"/>
    <cellStyle name="Normal 2 8 2" xfId="21"/>
    <cellStyle name="Normal 2_ SUBJECT AVERAGE (2)" xfId="22"/>
    <cellStyle name="Normal 3" xfId="23"/>
    <cellStyle name="Normal 3 2" xfId="1"/>
    <cellStyle name="Normal 3 2 2" xfId="24"/>
    <cellStyle name="Normal 3 3" xfId="25"/>
    <cellStyle name="Normal 4" xfId="3"/>
    <cellStyle name="Normal 4 2" xfId="26"/>
    <cellStyle name="Normal 4 2 2" xfId="27"/>
    <cellStyle name="Normal 4 2 3" xfId="28"/>
    <cellStyle name="Normal 4_ SUBJECT AVERAGE (2)" xfId="29"/>
    <cellStyle name="Normal 5" xfId="30"/>
    <cellStyle name="Normal 5 2" xfId="31"/>
    <cellStyle name="Normal 5_ SUBJECT AVERAGE (2)" xfId="32"/>
    <cellStyle name="Normal 6" xfId="33"/>
    <cellStyle name="Normal 6 2" xfId="34"/>
    <cellStyle name="Normal 7" xfId="35"/>
    <cellStyle name="Normal 7 2" xfId="36"/>
    <cellStyle name="Normal 8" xfId="37"/>
    <cellStyle name="Normal 9" xfId="38"/>
    <cellStyle name="Percent 2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5"/>
  <sheetViews>
    <sheetView tabSelected="1" topLeftCell="A20" workbookViewId="0">
      <selection activeCell="P32" sqref="P32"/>
    </sheetView>
  </sheetViews>
  <sheetFormatPr defaultRowHeight="15"/>
  <cols>
    <col min="1" max="1" width="3.42578125" customWidth="1"/>
    <col min="3" max="3" width="15.42578125" customWidth="1"/>
    <col min="4" max="17" width="5.7109375" customWidth="1"/>
    <col min="18" max="18" width="4.28515625" customWidth="1"/>
    <col min="19" max="19" width="4.5703125" customWidth="1"/>
    <col min="20" max="20" width="4" customWidth="1"/>
    <col min="21" max="21" width="5" customWidth="1"/>
    <col min="22" max="22" width="5.7109375" customWidth="1"/>
    <col min="23" max="23" width="7.140625" customWidth="1"/>
    <col min="24" max="24" width="7" customWidth="1"/>
    <col min="25" max="25" width="6.28515625" customWidth="1"/>
    <col min="26" max="26" width="9.140625" customWidth="1"/>
  </cols>
  <sheetData>
    <row r="1" spans="1:26">
      <c r="A1" s="25" t="s">
        <v>87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6" ht="27.75" customHeight="1">
      <c r="A2" s="26" t="s">
        <v>22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8"/>
    </row>
    <row r="3" spans="1:26" ht="20.100000000000001" customHeight="1">
      <c r="A3" s="29" t="s">
        <v>79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1"/>
    </row>
    <row r="4" spans="1:26" ht="20.100000000000001" customHeight="1">
      <c r="A4" s="29" t="s">
        <v>80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1"/>
    </row>
    <row r="5" spans="1:26" ht="81">
      <c r="A5" s="3" t="s">
        <v>23</v>
      </c>
      <c r="B5" s="4" t="s">
        <v>24</v>
      </c>
      <c r="C5" s="3" t="s">
        <v>19</v>
      </c>
      <c r="D5" s="1" t="s">
        <v>0</v>
      </c>
      <c r="E5" s="2" t="s">
        <v>1</v>
      </c>
      <c r="F5" s="2" t="s">
        <v>2</v>
      </c>
      <c r="G5" s="2" t="s">
        <v>3</v>
      </c>
      <c r="H5" s="2" t="s">
        <v>4</v>
      </c>
      <c r="I5" s="2" t="s">
        <v>5</v>
      </c>
      <c r="J5" s="2" t="s">
        <v>6</v>
      </c>
      <c r="K5" s="2" t="s">
        <v>7</v>
      </c>
      <c r="L5" s="2" t="s">
        <v>8</v>
      </c>
      <c r="M5" s="2" t="s">
        <v>9</v>
      </c>
      <c r="N5" s="2" t="s">
        <v>10</v>
      </c>
      <c r="O5" s="2" t="s">
        <v>11</v>
      </c>
      <c r="P5" s="2" t="s">
        <v>12</v>
      </c>
      <c r="Q5" s="2" t="s">
        <v>81</v>
      </c>
      <c r="R5" s="2" t="s">
        <v>13</v>
      </c>
      <c r="S5" s="2" t="s">
        <v>14</v>
      </c>
      <c r="T5" s="2" t="s">
        <v>15</v>
      </c>
      <c r="U5" s="23" t="s">
        <v>86</v>
      </c>
      <c r="V5" s="20" t="s">
        <v>82</v>
      </c>
      <c r="W5" s="2" t="s">
        <v>16</v>
      </c>
      <c r="X5" s="2" t="s">
        <v>17</v>
      </c>
      <c r="Y5" s="2" t="s">
        <v>18</v>
      </c>
      <c r="Z5" s="2" t="s">
        <v>83</v>
      </c>
    </row>
    <row r="6" spans="1:26" ht="18" customHeight="1">
      <c r="A6" s="5">
        <v>1</v>
      </c>
      <c r="B6" s="5" t="s">
        <v>25</v>
      </c>
      <c r="C6" s="5" t="s">
        <v>26</v>
      </c>
      <c r="D6" s="6">
        <v>52</v>
      </c>
      <c r="E6" s="6">
        <v>45</v>
      </c>
      <c r="F6" s="6">
        <v>47</v>
      </c>
      <c r="G6" s="6">
        <v>38</v>
      </c>
      <c r="H6" s="6">
        <v>42</v>
      </c>
      <c r="I6" s="6">
        <v>30</v>
      </c>
      <c r="J6" s="6">
        <v>51</v>
      </c>
      <c r="K6" s="6">
        <v>54</v>
      </c>
      <c r="L6" s="6">
        <v>28</v>
      </c>
      <c r="M6" s="6" t="s">
        <v>85</v>
      </c>
      <c r="N6" s="6">
        <v>35</v>
      </c>
      <c r="O6" s="6">
        <v>54</v>
      </c>
      <c r="P6" s="6" t="s">
        <v>85</v>
      </c>
      <c r="Q6" s="6" t="s">
        <v>85</v>
      </c>
      <c r="R6" s="6" t="s">
        <v>85</v>
      </c>
      <c r="S6" s="6" t="s">
        <v>85</v>
      </c>
      <c r="T6" s="6" t="s">
        <v>85</v>
      </c>
      <c r="U6" s="21" t="s">
        <v>84</v>
      </c>
      <c r="V6" s="21" t="s">
        <v>85</v>
      </c>
      <c r="W6" s="7">
        <f>SUM(D6:V6)</f>
        <v>476</v>
      </c>
      <c r="X6" s="8">
        <f>IF(D6="N","N",IF(SUM(D6:L6)&lt;=0,"X",IF(D6="X","X",IF(COUNT(D6:L6),AVERAGE(D6:L6)))))</f>
        <v>43</v>
      </c>
      <c r="Y6" s="9" t="str">
        <f>IF(X6="X","X",IF(X6="N","N",IF(AND(X6&lt;=100,X6&gt;=74.5),"A",IF(AND(X6&lt;74.5,X6&gt;=64.5),"B",IF(AND(X6&lt;64.5,X6&gt;=44.5),"C",IF(AND(X6&lt;44.5,X6&gt;=29.5),"D","F"))))))</f>
        <v>D</v>
      </c>
      <c r="Z6" s="10">
        <f t="shared" ref="Z6:Z32" si="0">IF(X6="X","X",IF(X6="N","N",RANK(X6,$X$6:$X$32)))</f>
        <v>6</v>
      </c>
    </row>
    <row r="7" spans="1:26" ht="17.25">
      <c r="A7" s="5">
        <v>2</v>
      </c>
      <c r="B7" s="5" t="s">
        <v>27</v>
      </c>
      <c r="C7" s="5" t="s">
        <v>21</v>
      </c>
      <c r="D7" s="6">
        <v>61.5</v>
      </c>
      <c r="E7" s="6">
        <v>52.7</v>
      </c>
      <c r="F7" s="6">
        <v>57.7</v>
      </c>
      <c r="G7" s="6">
        <v>39.700000000000003</v>
      </c>
      <c r="H7" s="6">
        <v>50.2</v>
      </c>
      <c r="I7" s="6">
        <v>43.2</v>
      </c>
      <c r="J7" s="6">
        <v>57.1</v>
      </c>
      <c r="K7" s="6">
        <v>52</v>
      </c>
      <c r="L7" s="6">
        <v>49.4</v>
      </c>
      <c r="M7" s="6">
        <v>41.8</v>
      </c>
      <c r="N7" s="6" t="s">
        <v>85</v>
      </c>
      <c r="O7" s="6" t="s">
        <v>85</v>
      </c>
      <c r="P7" s="6" t="s">
        <v>85</v>
      </c>
      <c r="Q7" s="6" t="s">
        <v>85</v>
      </c>
      <c r="R7" s="6" t="s">
        <v>85</v>
      </c>
      <c r="S7" s="6" t="s">
        <v>85</v>
      </c>
      <c r="T7" s="6" t="s">
        <v>85</v>
      </c>
      <c r="U7" s="21" t="s">
        <v>84</v>
      </c>
      <c r="V7" s="21" t="s">
        <v>85</v>
      </c>
      <c r="W7" s="7">
        <f t="shared" ref="W7:W25" si="1">SUM(D7:V7)</f>
        <v>505.3</v>
      </c>
      <c r="X7" s="8">
        <f t="shared" ref="X7:X25" si="2">IF(D7="N","N",IF(SUM(D7:L7)&lt;=0,"X",IF(D7="X","X",IF(COUNT(D7:L7),AVERAGE(D7:L7)))))</f>
        <v>51.5</v>
      </c>
      <c r="Y7" s="9" t="str">
        <f t="shared" ref="Y7:Y33" si="3">IF(X7="X","X",IF(X7="N","N",IF(AND(X7&lt;=100,X7&gt;=74.5),"A",IF(AND(X7&lt;74.5,X7&gt;=64.5),"B",IF(AND(X7&lt;64.5,X7&gt;=44.5),"C",IF(AND(X7&lt;44.5,X7&gt;=29.5),"D","F"))))))</f>
        <v>C</v>
      </c>
      <c r="Z7" s="10">
        <f t="shared" si="0"/>
        <v>2</v>
      </c>
    </row>
    <row r="8" spans="1:26" ht="17.25">
      <c r="A8" s="5">
        <v>3</v>
      </c>
      <c r="B8" s="5" t="s">
        <v>28</v>
      </c>
      <c r="C8" s="5" t="s">
        <v>29</v>
      </c>
      <c r="D8" s="6">
        <v>52.4</v>
      </c>
      <c r="E8" s="6">
        <v>33.200000000000003</v>
      </c>
      <c r="F8" s="6">
        <v>34.299999999999997</v>
      </c>
      <c r="G8" s="6">
        <v>34.799999999999997</v>
      </c>
      <c r="H8" s="6">
        <v>36.700000000000003</v>
      </c>
      <c r="I8" s="6">
        <v>19.399999999999999</v>
      </c>
      <c r="J8" s="6">
        <v>30.2</v>
      </c>
      <c r="K8" s="6">
        <v>35.4</v>
      </c>
      <c r="L8" s="6">
        <v>11</v>
      </c>
      <c r="M8" s="6" t="s">
        <v>85</v>
      </c>
      <c r="N8" s="6" t="s">
        <v>85</v>
      </c>
      <c r="O8" s="6" t="s">
        <v>85</v>
      </c>
      <c r="P8" s="6">
        <v>48.3</v>
      </c>
      <c r="Q8" s="6" t="s">
        <v>85</v>
      </c>
      <c r="R8" s="6" t="s">
        <v>85</v>
      </c>
      <c r="S8" s="6" t="s">
        <v>85</v>
      </c>
      <c r="T8" s="6" t="s">
        <v>85</v>
      </c>
      <c r="U8" s="21" t="s">
        <v>84</v>
      </c>
      <c r="V8" s="21" t="s">
        <v>85</v>
      </c>
      <c r="W8" s="7">
        <f t="shared" si="1"/>
        <v>335.7</v>
      </c>
      <c r="X8" s="8">
        <f t="shared" si="2"/>
        <v>31.93333333333333</v>
      </c>
      <c r="Y8" s="9" t="str">
        <f t="shared" si="3"/>
        <v>D</v>
      </c>
      <c r="Z8" s="10">
        <f t="shared" si="0"/>
        <v>10</v>
      </c>
    </row>
    <row r="9" spans="1:26" ht="17.25">
      <c r="A9" s="5">
        <v>4</v>
      </c>
      <c r="B9" s="5" t="s">
        <v>30</v>
      </c>
      <c r="C9" s="5" t="s">
        <v>31</v>
      </c>
      <c r="D9" s="6">
        <v>34.799999999999997</v>
      </c>
      <c r="E9" s="6">
        <v>32.700000000000003</v>
      </c>
      <c r="F9" s="6">
        <v>32.5</v>
      </c>
      <c r="G9" s="6">
        <v>27.3</v>
      </c>
      <c r="H9" s="6">
        <v>23.3</v>
      </c>
      <c r="I9" s="6">
        <v>14.7</v>
      </c>
      <c r="J9" s="6">
        <v>24.8</v>
      </c>
      <c r="K9" s="6">
        <v>24.6</v>
      </c>
      <c r="L9" s="6">
        <v>5.86</v>
      </c>
      <c r="M9" s="6" t="s">
        <v>85</v>
      </c>
      <c r="N9" s="6" t="s">
        <v>85</v>
      </c>
      <c r="O9" s="6" t="s">
        <v>85</v>
      </c>
      <c r="P9" s="6" t="s">
        <v>85</v>
      </c>
      <c r="Q9" s="6" t="s">
        <v>85</v>
      </c>
      <c r="R9" s="6" t="s">
        <v>85</v>
      </c>
      <c r="S9" s="6" t="s">
        <v>85</v>
      </c>
      <c r="T9" s="6" t="s">
        <v>85</v>
      </c>
      <c r="U9" s="21" t="s">
        <v>84</v>
      </c>
      <c r="V9" s="21" t="s">
        <v>85</v>
      </c>
      <c r="W9" s="7">
        <f t="shared" si="1"/>
        <v>220.56</v>
      </c>
      <c r="X9" s="8">
        <f t="shared" si="2"/>
        <v>24.506666666666668</v>
      </c>
      <c r="Y9" s="9" t="str">
        <f t="shared" si="3"/>
        <v>F</v>
      </c>
      <c r="Z9" s="10">
        <f t="shared" si="0"/>
        <v>24</v>
      </c>
    </row>
    <row r="10" spans="1:26" ht="17.25">
      <c r="A10" s="5">
        <v>5</v>
      </c>
      <c r="B10" s="5" t="s">
        <v>32</v>
      </c>
      <c r="C10" s="5" t="s">
        <v>33</v>
      </c>
      <c r="D10" s="6">
        <v>40.6</v>
      </c>
      <c r="E10" s="6">
        <v>33</v>
      </c>
      <c r="F10" s="6">
        <v>37.799999999999997</v>
      </c>
      <c r="G10" s="6">
        <v>32.6</v>
      </c>
      <c r="H10" s="6">
        <v>26.6</v>
      </c>
      <c r="I10" s="6">
        <v>18.7</v>
      </c>
      <c r="J10" s="6">
        <v>26.3</v>
      </c>
      <c r="K10" s="6">
        <v>26.1</v>
      </c>
      <c r="L10" s="6">
        <v>10.3</v>
      </c>
      <c r="M10" s="6" t="s">
        <v>85</v>
      </c>
      <c r="N10" s="6">
        <v>29.1</v>
      </c>
      <c r="O10" s="6">
        <v>49.2</v>
      </c>
      <c r="P10" s="6" t="s">
        <v>85</v>
      </c>
      <c r="Q10" s="6" t="s">
        <v>85</v>
      </c>
      <c r="R10" s="6" t="s">
        <v>85</v>
      </c>
      <c r="S10" s="6" t="s">
        <v>85</v>
      </c>
      <c r="T10" s="6" t="s">
        <v>85</v>
      </c>
      <c r="U10" s="21" t="s">
        <v>84</v>
      </c>
      <c r="V10" s="21" t="s">
        <v>85</v>
      </c>
      <c r="W10" s="7">
        <f t="shared" si="1"/>
        <v>330.3</v>
      </c>
      <c r="X10" s="8">
        <f t="shared" si="2"/>
        <v>28</v>
      </c>
      <c r="Y10" s="9" t="str">
        <f t="shared" si="3"/>
        <v>F</v>
      </c>
      <c r="Z10" s="10">
        <f t="shared" si="0"/>
        <v>13</v>
      </c>
    </row>
    <row r="11" spans="1:26" ht="17.25">
      <c r="A11" s="5">
        <v>6</v>
      </c>
      <c r="B11" s="5" t="s">
        <v>34</v>
      </c>
      <c r="C11" s="5" t="s">
        <v>35</v>
      </c>
      <c r="D11" s="6">
        <v>61.7</v>
      </c>
      <c r="E11" s="6">
        <v>49.7</v>
      </c>
      <c r="F11" s="6">
        <v>51.5</v>
      </c>
      <c r="G11" s="6">
        <v>39.6</v>
      </c>
      <c r="H11" s="6">
        <v>42.2</v>
      </c>
      <c r="I11" s="6">
        <v>33</v>
      </c>
      <c r="J11" s="6">
        <v>55.1</v>
      </c>
      <c r="K11" s="6">
        <v>55.1</v>
      </c>
      <c r="L11" s="6">
        <v>26</v>
      </c>
      <c r="M11" s="6">
        <v>57.4</v>
      </c>
      <c r="N11" s="6" t="s">
        <v>85</v>
      </c>
      <c r="O11" s="6" t="s">
        <v>85</v>
      </c>
      <c r="P11" s="6" t="s">
        <v>85</v>
      </c>
      <c r="Q11" s="6" t="s">
        <v>85</v>
      </c>
      <c r="R11" s="6" t="s">
        <v>85</v>
      </c>
      <c r="S11" s="6" t="s">
        <v>85</v>
      </c>
      <c r="T11" s="6" t="s">
        <v>85</v>
      </c>
      <c r="U11" s="21" t="s">
        <v>84</v>
      </c>
      <c r="V11" s="21" t="s">
        <v>85</v>
      </c>
      <c r="W11" s="7">
        <f t="shared" si="1"/>
        <v>471.3</v>
      </c>
      <c r="X11" s="8">
        <f t="shared" si="2"/>
        <v>45.988888888888894</v>
      </c>
      <c r="Y11" s="9" t="str">
        <f t="shared" si="3"/>
        <v>C</v>
      </c>
      <c r="Z11" s="10">
        <f t="shared" si="0"/>
        <v>4</v>
      </c>
    </row>
    <row r="12" spans="1:26" ht="17.25">
      <c r="A12" s="5">
        <v>7</v>
      </c>
      <c r="B12" s="5" t="s">
        <v>36</v>
      </c>
      <c r="C12" s="5" t="s">
        <v>37</v>
      </c>
      <c r="D12" s="6">
        <v>34.5</v>
      </c>
      <c r="E12" s="6">
        <v>36.799999999999997</v>
      </c>
      <c r="F12" s="6">
        <v>35</v>
      </c>
      <c r="G12" s="6">
        <v>34.4</v>
      </c>
      <c r="H12" s="6">
        <v>32</v>
      </c>
      <c r="I12" s="6">
        <v>15.1</v>
      </c>
      <c r="J12" s="6">
        <v>18.2</v>
      </c>
      <c r="K12" s="6">
        <v>20.2</v>
      </c>
      <c r="L12" s="6">
        <v>7.4</v>
      </c>
      <c r="M12" s="6" t="s">
        <v>85</v>
      </c>
      <c r="N12" s="6" t="s">
        <v>85</v>
      </c>
      <c r="O12" s="6" t="s">
        <v>85</v>
      </c>
      <c r="P12" s="6" t="s">
        <v>85</v>
      </c>
      <c r="Q12" s="6" t="s">
        <v>85</v>
      </c>
      <c r="R12" s="6" t="s">
        <v>85</v>
      </c>
      <c r="S12" s="6" t="s">
        <v>85</v>
      </c>
      <c r="T12" s="6" t="s">
        <v>85</v>
      </c>
      <c r="U12" s="21" t="s">
        <v>84</v>
      </c>
      <c r="V12" s="21" t="s">
        <v>85</v>
      </c>
      <c r="W12" s="7">
        <f t="shared" si="1"/>
        <v>233.59999999999997</v>
      </c>
      <c r="X12" s="8">
        <f t="shared" si="2"/>
        <v>25.955555555555552</v>
      </c>
      <c r="Y12" s="9" t="str">
        <f t="shared" si="3"/>
        <v>F</v>
      </c>
      <c r="Z12" s="10">
        <f t="shared" si="0"/>
        <v>18</v>
      </c>
    </row>
    <row r="13" spans="1:26" ht="17.25">
      <c r="A13" s="5">
        <v>8</v>
      </c>
      <c r="B13" s="5" t="s">
        <v>38</v>
      </c>
      <c r="C13" s="5" t="s">
        <v>39</v>
      </c>
      <c r="D13" s="6">
        <v>54.2</v>
      </c>
      <c r="E13" s="6">
        <v>44.4</v>
      </c>
      <c r="F13" s="6">
        <v>44.6</v>
      </c>
      <c r="G13" s="6">
        <v>40</v>
      </c>
      <c r="H13" s="6">
        <v>40.9</v>
      </c>
      <c r="I13" s="6">
        <v>44.8</v>
      </c>
      <c r="J13" s="6">
        <v>53.9</v>
      </c>
      <c r="K13" s="6">
        <v>49</v>
      </c>
      <c r="L13" s="6">
        <v>33.4</v>
      </c>
      <c r="M13" s="6">
        <v>27.7</v>
      </c>
      <c r="N13" s="6" t="s">
        <v>85</v>
      </c>
      <c r="O13" s="6" t="s">
        <v>85</v>
      </c>
      <c r="P13" s="6" t="s">
        <v>85</v>
      </c>
      <c r="Q13" s="6" t="s">
        <v>85</v>
      </c>
      <c r="R13" s="6" t="s">
        <v>85</v>
      </c>
      <c r="S13" s="6" t="s">
        <v>85</v>
      </c>
      <c r="T13" s="6" t="s">
        <v>85</v>
      </c>
      <c r="U13" s="21" t="s">
        <v>84</v>
      </c>
      <c r="V13" s="21" t="s">
        <v>85</v>
      </c>
      <c r="W13" s="7">
        <f t="shared" si="1"/>
        <v>432.89999999999992</v>
      </c>
      <c r="X13" s="8">
        <f t="shared" si="2"/>
        <v>45.022222222222211</v>
      </c>
      <c r="Y13" s="9" t="str">
        <f t="shared" si="3"/>
        <v>C</v>
      </c>
      <c r="Z13" s="10">
        <f t="shared" si="0"/>
        <v>5</v>
      </c>
    </row>
    <row r="14" spans="1:26" ht="17.25">
      <c r="A14" s="5">
        <v>9</v>
      </c>
      <c r="B14" s="5" t="s">
        <v>40</v>
      </c>
      <c r="C14" s="5" t="s">
        <v>20</v>
      </c>
      <c r="D14" s="6">
        <v>36.200000000000003</v>
      </c>
      <c r="E14" s="6">
        <v>37.9</v>
      </c>
      <c r="F14" s="6">
        <v>33.5</v>
      </c>
      <c r="G14" s="6">
        <v>30.1</v>
      </c>
      <c r="H14" s="6">
        <v>31.6</v>
      </c>
      <c r="I14" s="6">
        <v>14.4</v>
      </c>
      <c r="J14" s="6">
        <v>22.2</v>
      </c>
      <c r="K14" s="6">
        <v>22.9</v>
      </c>
      <c r="L14" s="6">
        <v>15.2</v>
      </c>
      <c r="M14" s="6" t="s">
        <v>85</v>
      </c>
      <c r="N14" s="6" t="s">
        <v>85</v>
      </c>
      <c r="O14" s="6" t="s">
        <v>85</v>
      </c>
      <c r="P14" s="6" t="s">
        <v>85</v>
      </c>
      <c r="Q14" s="6" t="s">
        <v>84</v>
      </c>
      <c r="R14" s="6" t="s">
        <v>85</v>
      </c>
      <c r="S14" s="6" t="s">
        <v>85</v>
      </c>
      <c r="T14" s="6" t="s">
        <v>85</v>
      </c>
      <c r="U14" s="21">
        <v>42.3</v>
      </c>
      <c r="V14" s="21" t="s">
        <v>85</v>
      </c>
      <c r="W14" s="7">
        <f t="shared" si="1"/>
        <v>286.29999999999995</v>
      </c>
      <c r="X14" s="8">
        <f t="shared" si="2"/>
        <v>27.111111111111107</v>
      </c>
      <c r="Y14" s="9" t="str">
        <f t="shared" si="3"/>
        <v>F</v>
      </c>
      <c r="Z14" s="10">
        <f t="shared" si="0"/>
        <v>15</v>
      </c>
    </row>
    <row r="15" spans="1:26" ht="17.25">
      <c r="A15" s="5">
        <v>10</v>
      </c>
      <c r="B15" s="5" t="s">
        <v>41</v>
      </c>
      <c r="C15" s="5" t="s">
        <v>42</v>
      </c>
      <c r="D15" s="6">
        <v>37.299999999999997</v>
      </c>
      <c r="E15" s="6">
        <v>28.3</v>
      </c>
      <c r="F15" s="6">
        <v>34.799999999999997</v>
      </c>
      <c r="G15" s="6">
        <v>35.6</v>
      </c>
      <c r="H15" s="6">
        <v>31.2</v>
      </c>
      <c r="I15" s="6">
        <v>12.4</v>
      </c>
      <c r="J15" s="6">
        <v>20.399999999999999</v>
      </c>
      <c r="K15" s="6">
        <v>22.1</v>
      </c>
      <c r="L15" s="6">
        <v>4.3899999999999997</v>
      </c>
      <c r="M15" s="6" t="s">
        <v>84</v>
      </c>
      <c r="N15" s="6" t="s">
        <v>84</v>
      </c>
      <c r="O15" s="6" t="s">
        <v>84</v>
      </c>
      <c r="P15" s="6" t="s">
        <v>84</v>
      </c>
      <c r="Q15" s="6" t="s">
        <v>84</v>
      </c>
      <c r="R15" s="6" t="s">
        <v>84</v>
      </c>
      <c r="S15" s="6" t="s">
        <v>84</v>
      </c>
      <c r="T15" s="6" t="s">
        <v>84</v>
      </c>
      <c r="U15" s="21" t="s">
        <v>84</v>
      </c>
      <c r="V15" s="21" t="s">
        <v>84</v>
      </c>
      <c r="W15" s="7">
        <f t="shared" si="1"/>
        <v>226.48999999999998</v>
      </c>
      <c r="X15" s="8">
        <f t="shared" si="2"/>
        <v>25.165555555555553</v>
      </c>
      <c r="Y15" s="9" t="str">
        <f t="shared" si="3"/>
        <v>F</v>
      </c>
      <c r="Z15" s="10">
        <f t="shared" si="0"/>
        <v>21</v>
      </c>
    </row>
    <row r="16" spans="1:26" ht="17.25">
      <c r="A16" s="5">
        <v>11</v>
      </c>
      <c r="B16" s="5" t="s">
        <v>43</v>
      </c>
      <c r="C16" s="5" t="s">
        <v>44</v>
      </c>
      <c r="D16" s="6">
        <v>41.1</v>
      </c>
      <c r="E16" s="6">
        <v>32.6</v>
      </c>
      <c r="F16" s="6">
        <v>30.8</v>
      </c>
      <c r="G16" s="6">
        <v>27.5</v>
      </c>
      <c r="H16" s="6">
        <v>28.7</v>
      </c>
      <c r="I16" s="6">
        <v>16.3</v>
      </c>
      <c r="J16" s="6">
        <v>27.1</v>
      </c>
      <c r="K16" s="6">
        <v>31</v>
      </c>
      <c r="L16" s="6">
        <v>14.8</v>
      </c>
      <c r="M16" s="6" t="s">
        <v>84</v>
      </c>
      <c r="N16" s="6" t="s">
        <v>84</v>
      </c>
      <c r="O16" s="6" t="s">
        <v>84</v>
      </c>
      <c r="P16" s="6" t="s">
        <v>84</v>
      </c>
      <c r="Q16" s="6" t="s">
        <v>84</v>
      </c>
      <c r="R16" s="6" t="s">
        <v>84</v>
      </c>
      <c r="S16" s="6" t="s">
        <v>84</v>
      </c>
      <c r="T16" s="6" t="s">
        <v>84</v>
      </c>
      <c r="U16" s="21" t="s">
        <v>84</v>
      </c>
      <c r="V16" s="21" t="s">
        <v>84</v>
      </c>
      <c r="W16" s="7">
        <f t="shared" si="1"/>
        <v>249.9</v>
      </c>
      <c r="X16" s="8">
        <f t="shared" si="2"/>
        <v>27.766666666666666</v>
      </c>
      <c r="Y16" s="9" t="str">
        <f t="shared" si="3"/>
        <v>F</v>
      </c>
      <c r="Z16" s="10">
        <f t="shared" si="0"/>
        <v>14</v>
      </c>
    </row>
    <row r="17" spans="1:26" ht="17.25">
      <c r="A17" s="5">
        <v>12</v>
      </c>
      <c r="B17" s="5" t="s">
        <v>45</v>
      </c>
      <c r="C17" s="5" t="s">
        <v>46</v>
      </c>
      <c r="D17" s="6">
        <v>45.3</v>
      </c>
      <c r="E17" s="6">
        <v>36.1</v>
      </c>
      <c r="F17" s="6">
        <v>39.299999999999997</v>
      </c>
      <c r="G17" s="6">
        <v>32</v>
      </c>
      <c r="H17" s="6">
        <v>31.6</v>
      </c>
      <c r="I17" s="6">
        <v>14.9</v>
      </c>
      <c r="J17" s="6">
        <v>21.4</v>
      </c>
      <c r="K17" s="6">
        <v>24.7</v>
      </c>
      <c r="L17" s="6">
        <v>7.05</v>
      </c>
      <c r="M17" s="6" t="s">
        <v>84</v>
      </c>
      <c r="N17" s="6" t="s">
        <v>84</v>
      </c>
      <c r="O17" s="6" t="s">
        <v>84</v>
      </c>
      <c r="P17" s="6" t="s">
        <v>84</v>
      </c>
      <c r="Q17" s="6" t="s">
        <v>84</v>
      </c>
      <c r="R17" s="6" t="s">
        <v>84</v>
      </c>
      <c r="S17" s="6" t="s">
        <v>84</v>
      </c>
      <c r="T17" s="6" t="s">
        <v>84</v>
      </c>
      <c r="U17" s="21" t="s">
        <v>84</v>
      </c>
      <c r="V17" s="21" t="s">
        <v>84</v>
      </c>
      <c r="W17" s="7">
        <f t="shared" si="1"/>
        <v>252.35</v>
      </c>
      <c r="X17" s="8">
        <f t="shared" si="2"/>
        <v>28.038888888888888</v>
      </c>
      <c r="Y17" s="9" t="str">
        <f t="shared" si="3"/>
        <v>F</v>
      </c>
      <c r="Z17" s="10">
        <f t="shared" si="0"/>
        <v>12</v>
      </c>
    </row>
    <row r="18" spans="1:26" ht="17.25">
      <c r="A18" s="5">
        <v>13</v>
      </c>
      <c r="B18" s="5" t="s">
        <v>47</v>
      </c>
      <c r="C18" s="5" t="s">
        <v>48</v>
      </c>
      <c r="D18" s="6">
        <v>48.4</v>
      </c>
      <c r="E18" s="6">
        <v>39.799999999999997</v>
      </c>
      <c r="F18" s="6">
        <v>38.299999999999997</v>
      </c>
      <c r="G18" s="6">
        <v>32.700000000000003</v>
      </c>
      <c r="H18" s="6">
        <v>30.6</v>
      </c>
      <c r="I18" s="6">
        <v>21.6</v>
      </c>
      <c r="J18" s="6">
        <v>30.6</v>
      </c>
      <c r="K18" s="6">
        <v>28.1</v>
      </c>
      <c r="L18" s="6">
        <v>11.2</v>
      </c>
      <c r="M18" s="6" t="s">
        <v>84</v>
      </c>
      <c r="N18" s="6" t="s">
        <v>84</v>
      </c>
      <c r="O18" s="6" t="s">
        <v>84</v>
      </c>
      <c r="P18" s="6" t="s">
        <v>84</v>
      </c>
      <c r="Q18" s="6" t="s">
        <v>84</v>
      </c>
      <c r="R18" s="6" t="s">
        <v>84</v>
      </c>
      <c r="S18" s="6" t="s">
        <v>84</v>
      </c>
      <c r="T18" s="6" t="s">
        <v>84</v>
      </c>
      <c r="U18" s="21" t="s">
        <v>84</v>
      </c>
      <c r="V18" s="21" t="s">
        <v>84</v>
      </c>
      <c r="W18" s="7">
        <f t="shared" si="1"/>
        <v>281.29999999999995</v>
      </c>
      <c r="X18" s="8">
        <f t="shared" si="2"/>
        <v>31.255555555555549</v>
      </c>
      <c r="Y18" s="9" t="str">
        <f t="shared" si="3"/>
        <v>D</v>
      </c>
      <c r="Z18" s="10">
        <f t="shared" si="0"/>
        <v>11</v>
      </c>
    </row>
    <row r="19" spans="1:26" ht="17.25">
      <c r="A19" s="5">
        <v>14</v>
      </c>
      <c r="B19" s="5" t="s">
        <v>49</v>
      </c>
      <c r="C19" s="5" t="s">
        <v>50</v>
      </c>
      <c r="D19" s="6">
        <v>32.6</v>
      </c>
      <c r="E19" s="6">
        <v>29.8</v>
      </c>
      <c r="F19" s="6">
        <v>32.9</v>
      </c>
      <c r="G19" s="6">
        <v>25.2</v>
      </c>
      <c r="H19" s="6">
        <v>27.5</v>
      </c>
      <c r="I19" s="6">
        <v>22.3</v>
      </c>
      <c r="J19" s="6">
        <v>22.1</v>
      </c>
      <c r="K19" s="6">
        <v>24.8</v>
      </c>
      <c r="L19" s="6">
        <v>9.61</v>
      </c>
      <c r="M19" s="6" t="s">
        <v>84</v>
      </c>
      <c r="N19" s="6" t="s">
        <v>84</v>
      </c>
      <c r="O19" s="6" t="s">
        <v>84</v>
      </c>
      <c r="P19" s="6">
        <v>41.5</v>
      </c>
      <c r="Q19" s="6" t="s">
        <v>84</v>
      </c>
      <c r="R19" s="6" t="s">
        <v>84</v>
      </c>
      <c r="S19" s="6" t="s">
        <v>84</v>
      </c>
      <c r="T19" s="6" t="s">
        <v>84</v>
      </c>
      <c r="U19" s="21" t="s">
        <v>84</v>
      </c>
      <c r="V19" s="21" t="s">
        <v>84</v>
      </c>
      <c r="W19" s="7">
        <f t="shared" si="1"/>
        <v>268.31</v>
      </c>
      <c r="X19" s="8">
        <f t="shared" si="2"/>
        <v>25.201111111111111</v>
      </c>
      <c r="Y19" s="9" t="str">
        <f t="shared" si="3"/>
        <v>F</v>
      </c>
      <c r="Z19" s="10">
        <f t="shared" si="0"/>
        <v>20</v>
      </c>
    </row>
    <row r="20" spans="1:26" ht="17.25">
      <c r="A20" s="5">
        <v>15</v>
      </c>
      <c r="B20" s="5" t="s">
        <v>51</v>
      </c>
      <c r="C20" s="5" t="s">
        <v>52</v>
      </c>
      <c r="D20" s="6">
        <v>35.9</v>
      </c>
      <c r="E20" s="6">
        <v>28.6</v>
      </c>
      <c r="F20" s="6">
        <v>29</v>
      </c>
      <c r="G20" s="6">
        <v>42.8</v>
      </c>
      <c r="H20" s="6">
        <v>21.3</v>
      </c>
      <c r="I20" s="6">
        <v>16.2</v>
      </c>
      <c r="J20" s="6">
        <v>18.7</v>
      </c>
      <c r="K20" s="6">
        <v>24.4</v>
      </c>
      <c r="L20" s="6">
        <v>8.7100000000000009</v>
      </c>
      <c r="M20" s="6" t="s">
        <v>84</v>
      </c>
      <c r="N20" s="6" t="s">
        <v>84</v>
      </c>
      <c r="O20" s="6" t="s">
        <v>84</v>
      </c>
      <c r="P20" s="6" t="s">
        <v>84</v>
      </c>
      <c r="Q20" s="6" t="s">
        <v>84</v>
      </c>
      <c r="R20" s="6" t="s">
        <v>84</v>
      </c>
      <c r="S20" s="6" t="s">
        <v>84</v>
      </c>
      <c r="T20" s="6" t="s">
        <v>84</v>
      </c>
      <c r="U20" s="21" t="s">
        <v>84</v>
      </c>
      <c r="V20" s="21" t="s">
        <v>84</v>
      </c>
      <c r="W20" s="7">
        <f t="shared" si="1"/>
        <v>225.61</v>
      </c>
      <c r="X20" s="8">
        <f t="shared" si="2"/>
        <v>25.067777777777778</v>
      </c>
      <c r="Y20" s="9" t="str">
        <f t="shared" si="3"/>
        <v>F</v>
      </c>
      <c r="Z20" s="10">
        <f t="shared" si="0"/>
        <v>22</v>
      </c>
    </row>
    <row r="21" spans="1:26" ht="17.25">
      <c r="A21" s="5">
        <v>16</v>
      </c>
      <c r="B21" s="5" t="s">
        <v>53</v>
      </c>
      <c r="C21" s="5" t="s">
        <v>54</v>
      </c>
      <c r="D21" s="6">
        <v>36.9</v>
      </c>
      <c r="E21" s="6">
        <v>26.6</v>
      </c>
      <c r="F21" s="6">
        <v>28</v>
      </c>
      <c r="G21" s="6">
        <v>27.3</v>
      </c>
      <c r="H21" s="6">
        <v>24.7</v>
      </c>
      <c r="I21" s="6">
        <v>19.399999999999999</v>
      </c>
      <c r="J21" s="6">
        <v>21.1</v>
      </c>
      <c r="K21" s="6">
        <v>34.9</v>
      </c>
      <c r="L21" s="6">
        <v>13.7</v>
      </c>
      <c r="M21" s="6" t="s">
        <v>84</v>
      </c>
      <c r="N21" s="6" t="s">
        <v>84</v>
      </c>
      <c r="O21" s="6" t="s">
        <v>84</v>
      </c>
      <c r="P21" s="6" t="s">
        <v>84</v>
      </c>
      <c r="Q21" s="6" t="s">
        <v>84</v>
      </c>
      <c r="R21" s="6">
        <v>17.3</v>
      </c>
      <c r="S21" s="6" t="s">
        <v>84</v>
      </c>
      <c r="T21" s="6" t="s">
        <v>84</v>
      </c>
      <c r="U21" s="21" t="s">
        <v>84</v>
      </c>
      <c r="V21" s="21" t="s">
        <v>84</v>
      </c>
      <c r="W21" s="7">
        <f t="shared" si="1"/>
        <v>249.9</v>
      </c>
      <c r="X21" s="8">
        <f t="shared" si="2"/>
        <v>25.844444444444445</v>
      </c>
      <c r="Y21" s="9" t="str">
        <f t="shared" si="3"/>
        <v>F</v>
      </c>
      <c r="Z21" s="10">
        <f t="shared" si="0"/>
        <v>19</v>
      </c>
    </row>
    <row r="22" spans="1:26" ht="17.25">
      <c r="A22" s="5">
        <v>17</v>
      </c>
      <c r="B22" s="5" t="s">
        <v>55</v>
      </c>
      <c r="C22" s="5" t="s">
        <v>56</v>
      </c>
      <c r="D22" s="6">
        <v>43.9</v>
      </c>
      <c r="E22" s="6">
        <v>42.4</v>
      </c>
      <c r="F22" s="6">
        <v>38</v>
      </c>
      <c r="G22" s="6">
        <v>33.5</v>
      </c>
      <c r="H22" s="6">
        <v>34.299999999999997</v>
      </c>
      <c r="I22" s="6">
        <v>25.2</v>
      </c>
      <c r="J22" s="6">
        <v>31.8</v>
      </c>
      <c r="K22" s="6">
        <v>41.6</v>
      </c>
      <c r="L22" s="6">
        <v>20.8</v>
      </c>
      <c r="M22" s="6" t="s">
        <v>84</v>
      </c>
      <c r="N22" s="6" t="s">
        <v>84</v>
      </c>
      <c r="O22" s="6" t="s">
        <v>84</v>
      </c>
      <c r="P22" s="6" t="s">
        <v>84</v>
      </c>
      <c r="Q22" s="6" t="s">
        <v>84</v>
      </c>
      <c r="R22" s="6" t="s">
        <v>84</v>
      </c>
      <c r="S22" s="6" t="s">
        <v>84</v>
      </c>
      <c r="T22" s="6" t="s">
        <v>84</v>
      </c>
      <c r="U22" s="21" t="s">
        <v>84</v>
      </c>
      <c r="V22" s="21" t="s">
        <v>84</v>
      </c>
      <c r="W22" s="7">
        <f t="shared" si="1"/>
        <v>311.50000000000006</v>
      </c>
      <c r="X22" s="8">
        <f t="shared" si="2"/>
        <v>34.611111111111114</v>
      </c>
      <c r="Y22" s="9" t="str">
        <f t="shared" si="3"/>
        <v>D</v>
      </c>
      <c r="Z22" s="10">
        <f t="shared" si="0"/>
        <v>9</v>
      </c>
    </row>
    <row r="23" spans="1:26" ht="17.25">
      <c r="A23" s="5">
        <v>18</v>
      </c>
      <c r="B23" s="5" t="s">
        <v>57</v>
      </c>
      <c r="C23" s="5" t="s">
        <v>58</v>
      </c>
      <c r="D23" s="6">
        <v>34.1</v>
      </c>
      <c r="E23" s="6">
        <v>24.5</v>
      </c>
      <c r="F23" s="6">
        <v>33.4</v>
      </c>
      <c r="G23" s="6">
        <v>20.9</v>
      </c>
      <c r="H23" s="6">
        <v>22</v>
      </c>
      <c r="I23" s="6">
        <v>12.6</v>
      </c>
      <c r="J23" s="6">
        <v>17.600000000000001</v>
      </c>
      <c r="K23" s="6">
        <v>19.899999999999999</v>
      </c>
      <c r="L23" s="6">
        <v>2.91</v>
      </c>
      <c r="M23" s="6" t="s">
        <v>84</v>
      </c>
      <c r="N23" s="6" t="s">
        <v>84</v>
      </c>
      <c r="O23" s="6" t="s">
        <v>84</v>
      </c>
      <c r="P23" s="6" t="s">
        <v>84</v>
      </c>
      <c r="Q23" s="6" t="s">
        <v>84</v>
      </c>
      <c r="R23" s="6" t="s">
        <v>84</v>
      </c>
      <c r="S23" s="6" t="s">
        <v>84</v>
      </c>
      <c r="T23" s="6" t="s">
        <v>84</v>
      </c>
      <c r="U23" s="21" t="s">
        <v>84</v>
      </c>
      <c r="V23" s="21" t="s">
        <v>84</v>
      </c>
      <c r="W23" s="7">
        <f t="shared" si="1"/>
        <v>187.91</v>
      </c>
      <c r="X23" s="8">
        <f t="shared" si="2"/>
        <v>20.878888888888888</v>
      </c>
      <c r="Y23" s="9" t="str">
        <f t="shared" si="3"/>
        <v>F</v>
      </c>
      <c r="Z23" s="10">
        <f t="shared" si="0"/>
        <v>26</v>
      </c>
    </row>
    <row r="24" spans="1:26" ht="17.25">
      <c r="A24" s="5">
        <v>19</v>
      </c>
      <c r="B24" s="5" t="s">
        <v>59</v>
      </c>
      <c r="C24" s="5" t="s">
        <v>60</v>
      </c>
      <c r="D24" s="6">
        <v>35.200000000000003</v>
      </c>
      <c r="E24" s="6">
        <v>32.200000000000003</v>
      </c>
      <c r="F24" s="6">
        <v>26.7</v>
      </c>
      <c r="G24" s="6">
        <v>30.1</v>
      </c>
      <c r="H24" s="6">
        <v>27.6</v>
      </c>
      <c r="I24" s="6">
        <v>14.4</v>
      </c>
      <c r="J24" s="6">
        <v>25.1</v>
      </c>
      <c r="K24" s="6">
        <v>28.5</v>
      </c>
      <c r="L24" s="6">
        <v>3.66</v>
      </c>
      <c r="M24" s="6" t="s">
        <v>84</v>
      </c>
      <c r="N24" s="6" t="s">
        <v>84</v>
      </c>
      <c r="O24" s="6" t="s">
        <v>84</v>
      </c>
      <c r="P24" s="6" t="s">
        <v>84</v>
      </c>
      <c r="Q24" s="6" t="s">
        <v>84</v>
      </c>
      <c r="R24" s="6" t="s">
        <v>84</v>
      </c>
      <c r="S24" s="6" t="s">
        <v>84</v>
      </c>
      <c r="T24" s="6" t="s">
        <v>84</v>
      </c>
      <c r="U24" s="21" t="s">
        <v>84</v>
      </c>
      <c r="V24" s="21" t="s">
        <v>84</v>
      </c>
      <c r="W24" s="7">
        <f t="shared" si="1"/>
        <v>223.46</v>
      </c>
      <c r="X24" s="8">
        <f t="shared" si="2"/>
        <v>24.828888888888891</v>
      </c>
      <c r="Y24" s="9" t="str">
        <f t="shared" si="3"/>
        <v>F</v>
      </c>
      <c r="Z24" s="10">
        <f t="shared" si="0"/>
        <v>23</v>
      </c>
    </row>
    <row r="25" spans="1:26" ht="17.25">
      <c r="A25" s="5">
        <v>20</v>
      </c>
      <c r="B25" s="5" t="s">
        <v>61</v>
      </c>
      <c r="C25" s="5" t="s">
        <v>62</v>
      </c>
      <c r="D25" s="6">
        <v>38.1</v>
      </c>
      <c r="E25" s="6">
        <v>31</v>
      </c>
      <c r="F25" s="6">
        <v>35</v>
      </c>
      <c r="G25" s="6">
        <v>30.2</v>
      </c>
      <c r="H25" s="6">
        <v>20.6</v>
      </c>
      <c r="I25" s="6">
        <v>17.8</v>
      </c>
      <c r="J25" s="6">
        <v>25.8</v>
      </c>
      <c r="K25" s="6">
        <v>21.9</v>
      </c>
      <c r="L25" s="6">
        <v>18</v>
      </c>
      <c r="M25" s="6" t="s">
        <v>84</v>
      </c>
      <c r="N25" s="6" t="s">
        <v>84</v>
      </c>
      <c r="O25" s="6" t="s">
        <v>84</v>
      </c>
      <c r="P25" s="6" t="s">
        <v>84</v>
      </c>
      <c r="Q25" s="6" t="s">
        <v>84</v>
      </c>
      <c r="R25" s="6" t="s">
        <v>84</v>
      </c>
      <c r="S25" s="6" t="s">
        <v>84</v>
      </c>
      <c r="T25" s="6" t="s">
        <v>84</v>
      </c>
      <c r="U25" s="21" t="s">
        <v>84</v>
      </c>
      <c r="V25" s="21" t="s">
        <v>84</v>
      </c>
      <c r="W25" s="7">
        <f t="shared" si="1"/>
        <v>238.4</v>
      </c>
      <c r="X25" s="8">
        <f t="shared" si="2"/>
        <v>26.488888888888891</v>
      </c>
      <c r="Y25" s="9" t="str">
        <f t="shared" si="3"/>
        <v>F</v>
      </c>
      <c r="Z25" s="10">
        <f t="shared" si="0"/>
        <v>17</v>
      </c>
    </row>
    <row r="26" spans="1:26" ht="17.25">
      <c r="A26" s="5">
        <v>21</v>
      </c>
      <c r="B26" s="5" t="s">
        <v>63</v>
      </c>
      <c r="C26" s="5" t="s">
        <v>64</v>
      </c>
      <c r="D26" s="6">
        <v>30.2</v>
      </c>
      <c r="E26" s="6">
        <v>24.8</v>
      </c>
      <c r="F26" s="6">
        <v>25.3</v>
      </c>
      <c r="G26" s="6">
        <v>21</v>
      </c>
      <c r="H26" s="6">
        <v>16</v>
      </c>
      <c r="I26" s="6">
        <v>11.6</v>
      </c>
      <c r="J26" s="6">
        <v>16.399999999999999</v>
      </c>
      <c r="K26" s="6">
        <v>20</v>
      </c>
      <c r="L26" s="6">
        <v>4.1500000000000004</v>
      </c>
      <c r="M26" s="6" t="s">
        <v>84</v>
      </c>
      <c r="N26" s="6" t="s">
        <v>84</v>
      </c>
      <c r="O26" s="6" t="s">
        <v>84</v>
      </c>
      <c r="P26" s="6" t="s">
        <v>84</v>
      </c>
      <c r="Q26" s="6" t="s">
        <v>84</v>
      </c>
      <c r="R26" s="6" t="s">
        <v>84</v>
      </c>
      <c r="S26" s="6" t="s">
        <v>84</v>
      </c>
      <c r="T26" s="6" t="s">
        <v>84</v>
      </c>
      <c r="U26" s="21" t="s">
        <v>84</v>
      </c>
      <c r="V26" s="21" t="s">
        <v>84</v>
      </c>
      <c r="W26" s="7">
        <f t="shared" ref="W26:W32" si="4">SUM(D26:V26)</f>
        <v>169.45000000000002</v>
      </c>
      <c r="X26" s="8">
        <f t="shared" ref="X26:X33" si="5">IF(D26="N","N",IF(SUM(D26:L26)&lt;=0,"X",IF(D26="X","X",IF(COUNT(D26:L26),AVERAGE(D26:L26)))))</f>
        <v>18.827777777777779</v>
      </c>
      <c r="Y26" s="9" t="str">
        <f t="shared" ref="Y26:Y32" si="6">IF(X26="X","X",IF(X26="N","N",IF(AND(X26&lt;=100,X26&gt;=74.5),"A",IF(AND(X26&lt;74.5,X26&gt;=64.5),"B",IF(AND(X26&lt;64.5,X26&gt;=44.5),"C",IF(AND(X26&lt;44.5,X26&gt;=29.5),"D","F"))))))</f>
        <v>F</v>
      </c>
      <c r="Z26" s="10">
        <f t="shared" si="0"/>
        <v>27</v>
      </c>
    </row>
    <row r="27" spans="1:26" ht="17.25">
      <c r="A27" s="5">
        <v>22</v>
      </c>
      <c r="B27" s="5" t="s">
        <v>65</v>
      </c>
      <c r="C27" s="5" t="s">
        <v>66</v>
      </c>
      <c r="D27" s="6">
        <v>43.9</v>
      </c>
      <c r="E27" s="6">
        <v>34</v>
      </c>
      <c r="F27" s="6">
        <v>33</v>
      </c>
      <c r="G27" s="6">
        <v>33.5</v>
      </c>
      <c r="H27" s="6">
        <v>23.4</v>
      </c>
      <c r="I27" s="6">
        <v>15.4</v>
      </c>
      <c r="J27" s="6">
        <v>25.5</v>
      </c>
      <c r="K27" s="6">
        <v>28.1</v>
      </c>
      <c r="L27" s="6">
        <v>3.36</v>
      </c>
      <c r="M27" s="6" t="s">
        <v>84</v>
      </c>
      <c r="N27" s="6" t="s">
        <v>84</v>
      </c>
      <c r="O27" s="6" t="s">
        <v>84</v>
      </c>
      <c r="P27" s="6" t="s">
        <v>84</v>
      </c>
      <c r="Q27" s="6" t="s">
        <v>84</v>
      </c>
      <c r="R27" s="6" t="s">
        <v>84</v>
      </c>
      <c r="S27" s="6" t="s">
        <v>84</v>
      </c>
      <c r="T27" s="6" t="s">
        <v>84</v>
      </c>
      <c r="U27" s="21" t="s">
        <v>84</v>
      </c>
      <c r="V27" s="21" t="s">
        <v>84</v>
      </c>
      <c r="W27" s="7">
        <f t="shared" si="4"/>
        <v>240.16000000000003</v>
      </c>
      <c r="X27" s="8">
        <f t="shared" si="5"/>
        <v>26.684444444444448</v>
      </c>
      <c r="Y27" s="9" t="str">
        <f t="shared" si="6"/>
        <v>F</v>
      </c>
      <c r="Z27" s="10">
        <f t="shared" si="0"/>
        <v>16</v>
      </c>
    </row>
    <row r="28" spans="1:26" ht="17.25">
      <c r="A28" s="5">
        <v>23</v>
      </c>
      <c r="B28" s="5" t="s">
        <v>67</v>
      </c>
      <c r="C28" s="5" t="s">
        <v>68</v>
      </c>
      <c r="D28" s="6">
        <v>38.200000000000003</v>
      </c>
      <c r="E28" s="6">
        <v>23.6</v>
      </c>
      <c r="F28" s="6">
        <v>28.3</v>
      </c>
      <c r="G28" s="6">
        <v>26.3</v>
      </c>
      <c r="H28" s="6">
        <v>26.6</v>
      </c>
      <c r="I28" s="6">
        <v>17.2</v>
      </c>
      <c r="J28" s="6">
        <v>19.600000000000001</v>
      </c>
      <c r="K28" s="6">
        <v>31.6</v>
      </c>
      <c r="L28" s="6">
        <v>4.6900000000000004</v>
      </c>
      <c r="M28" s="6" t="s">
        <v>84</v>
      </c>
      <c r="N28" s="6" t="s">
        <v>84</v>
      </c>
      <c r="O28" s="6" t="s">
        <v>84</v>
      </c>
      <c r="P28" s="6" t="s">
        <v>84</v>
      </c>
      <c r="Q28" s="6" t="s">
        <v>84</v>
      </c>
      <c r="R28" s="6">
        <v>26.6</v>
      </c>
      <c r="S28" s="6" t="s">
        <v>84</v>
      </c>
      <c r="T28" s="6" t="s">
        <v>84</v>
      </c>
      <c r="U28" s="21" t="s">
        <v>84</v>
      </c>
      <c r="V28" s="21" t="s">
        <v>84</v>
      </c>
      <c r="W28" s="7">
        <f t="shared" si="4"/>
        <v>242.68999999999997</v>
      </c>
      <c r="X28" s="8">
        <f t="shared" si="5"/>
        <v>24.009999999999998</v>
      </c>
      <c r="Y28" s="9" t="str">
        <f t="shared" si="6"/>
        <v>F</v>
      </c>
      <c r="Z28" s="10">
        <f t="shared" si="0"/>
        <v>25</v>
      </c>
    </row>
    <row r="29" spans="1:26" ht="17.25">
      <c r="A29" s="5">
        <v>24</v>
      </c>
      <c r="B29" s="5" t="s">
        <v>69</v>
      </c>
      <c r="C29" s="5" t="s">
        <v>70</v>
      </c>
      <c r="D29" s="6">
        <v>57.4</v>
      </c>
      <c r="E29" s="6">
        <v>41.6</v>
      </c>
      <c r="F29" s="6">
        <v>46</v>
      </c>
      <c r="G29" s="6">
        <v>34.9</v>
      </c>
      <c r="H29" s="6">
        <v>38.1</v>
      </c>
      <c r="I29" s="6">
        <v>36.299999999999997</v>
      </c>
      <c r="J29" s="6">
        <v>44.5</v>
      </c>
      <c r="K29" s="6">
        <v>46.8</v>
      </c>
      <c r="L29" s="6">
        <v>25.8</v>
      </c>
      <c r="M29" s="6" t="s">
        <v>84</v>
      </c>
      <c r="N29" s="6">
        <v>31.7</v>
      </c>
      <c r="O29" s="6">
        <v>50.9</v>
      </c>
      <c r="P29" s="6" t="s">
        <v>84</v>
      </c>
      <c r="Q29" s="6" t="s">
        <v>84</v>
      </c>
      <c r="R29" s="6" t="s">
        <v>84</v>
      </c>
      <c r="S29" s="6" t="s">
        <v>84</v>
      </c>
      <c r="T29" s="6" t="s">
        <v>84</v>
      </c>
      <c r="U29" s="21" t="s">
        <v>84</v>
      </c>
      <c r="V29" s="21" t="s">
        <v>84</v>
      </c>
      <c r="W29" s="7">
        <f t="shared" si="4"/>
        <v>454</v>
      </c>
      <c r="X29" s="8">
        <f t="shared" si="5"/>
        <v>41.266666666666673</v>
      </c>
      <c r="Y29" s="9" t="str">
        <f t="shared" si="6"/>
        <v>D</v>
      </c>
      <c r="Z29" s="10">
        <f t="shared" si="0"/>
        <v>7</v>
      </c>
    </row>
    <row r="30" spans="1:26" ht="17.25">
      <c r="A30" s="5">
        <v>25</v>
      </c>
      <c r="B30" s="5" t="s">
        <v>71</v>
      </c>
      <c r="C30" s="5" t="s">
        <v>72</v>
      </c>
      <c r="D30" s="6">
        <v>64.5</v>
      </c>
      <c r="E30" s="6">
        <v>53</v>
      </c>
      <c r="F30" s="6">
        <v>49.4</v>
      </c>
      <c r="G30" s="6">
        <v>42</v>
      </c>
      <c r="H30" s="6">
        <v>49</v>
      </c>
      <c r="I30" s="6">
        <v>43.1</v>
      </c>
      <c r="J30" s="6">
        <v>53</v>
      </c>
      <c r="K30" s="6">
        <v>51</v>
      </c>
      <c r="L30" s="6">
        <v>47.9</v>
      </c>
      <c r="M30" s="6" t="s">
        <v>84</v>
      </c>
      <c r="N30" s="6">
        <v>46.1</v>
      </c>
      <c r="O30" s="6">
        <v>52.6</v>
      </c>
      <c r="P30" s="6" t="s">
        <v>84</v>
      </c>
      <c r="Q30" s="6" t="s">
        <v>84</v>
      </c>
      <c r="R30" s="6" t="s">
        <v>84</v>
      </c>
      <c r="S30" s="6" t="s">
        <v>84</v>
      </c>
      <c r="T30" s="6" t="s">
        <v>84</v>
      </c>
      <c r="U30" s="21" t="s">
        <v>84</v>
      </c>
      <c r="V30" s="21" t="s">
        <v>84</v>
      </c>
      <c r="W30" s="7">
        <f t="shared" si="4"/>
        <v>551.6</v>
      </c>
      <c r="X30" s="8">
        <f t="shared" si="5"/>
        <v>50.322222222222223</v>
      </c>
      <c r="Y30" s="9" t="str">
        <f t="shared" si="6"/>
        <v>C</v>
      </c>
      <c r="Z30" s="10">
        <f t="shared" si="0"/>
        <v>3</v>
      </c>
    </row>
    <row r="31" spans="1:26" ht="17.25">
      <c r="A31" s="5">
        <v>26</v>
      </c>
      <c r="B31" s="5" t="s">
        <v>74</v>
      </c>
      <c r="C31" s="5" t="s">
        <v>75</v>
      </c>
      <c r="D31" s="6">
        <v>75.8</v>
      </c>
      <c r="E31" s="6">
        <v>66.2</v>
      </c>
      <c r="F31" s="6">
        <v>62.6</v>
      </c>
      <c r="G31" s="6">
        <v>47.2</v>
      </c>
      <c r="H31" s="6">
        <v>65</v>
      </c>
      <c r="I31" s="6">
        <v>55.6</v>
      </c>
      <c r="J31" s="6">
        <v>69.400000000000006</v>
      </c>
      <c r="K31" s="6">
        <v>75.3</v>
      </c>
      <c r="L31" s="6">
        <v>42.9</v>
      </c>
      <c r="M31" s="6">
        <v>60.6</v>
      </c>
      <c r="N31" s="6" t="s">
        <v>84</v>
      </c>
      <c r="O31" s="6" t="s">
        <v>84</v>
      </c>
      <c r="P31" s="6" t="s">
        <v>84</v>
      </c>
      <c r="Q31" s="6" t="s">
        <v>84</v>
      </c>
      <c r="R31" s="6">
        <v>41.6</v>
      </c>
      <c r="S31" s="6" t="s">
        <v>84</v>
      </c>
      <c r="T31" s="6">
        <v>78.2</v>
      </c>
      <c r="U31" s="21" t="s">
        <v>84</v>
      </c>
      <c r="V31" s="21" t="s">
        <v>84</v>
      </c>
      <c r="W31" s="7">
        <f t="shared" si="4"/>
        <v>740.40000000000009</v>
      </c>
      <c r="X31" s="8">
        <f t="shared" si="5"/>
        <v>62.222222222222221</v>
      </c>
      <c r="Y31" s="9" t="str">
        <f t="shared" si="6"/>
        <v>C</v>
      </c>
      <c r="Z31" s="10">
        <f t="shared" si="0"/>
        <v>1</v>
      </c>
    </row>
    <row r="32" spans="1:26" ht="17.25">
      <c r="A32" s="5">
        <v>27</v>
      </c>
      <c r="B32" s="5" t="s">
        <v>76</v>
      </c>
      <c r="C32" s="5" t="s">
        <v>77</v>
      </c>
      <c r="D32" s="6">
        <v>52.7</v>
      </c>
      <c r="E32" s="6">
        <v>36.700000000000003</v>
      </c>
      <c r="F32" s="6">
        <v>54.7</v>
      </c>
      <c r="G32" s="6">
        <v>44</v>
      </c>
      <c r="H32" s="6">
        <v>45</v>
      </c>
      <c r="I32" s="6">
        <v>23.5</v>
      </c>
      <c r="J32" s="6">
        <v>36.299999999999997</v>
      </c>
      <c r="K32" s="6">
        <v>38.200000000000003</v>
      </c>
      <c r="L32" s="6">
        <v>21.7</v>
      </c>
      <c r="M32" s="6" t="s">
        <v>84</v>
      </c>
      <c r="N32" s="6" t="s">
        <v>84</v>
      </c>
      <c r="O32" s="6" t="s">
        <v>84</v>
      </c>
      <c r="P32" s="6" t="s">
        <v>84</v>
      </c>
      <c r="Q32" s="6">
        <v>40.700000000000003</v>
      </c>
      <c r="R32" s="6" t="s">
        <v>84</v>
      </c>
      <c r="S32" s="6" t="s">
        <v>84</v>
      </c>
      <c r="T32" s="6" t="s">
        <v>84</v>
      </c>
      <c r="U32" s="21" t="s">
        <v>84</v>
      </c>
      <c r="V32" s="21">
        <v>66.8</v>
      </c>
      <c r="W32" s="7">
        <f t="shared" si="4"/>
        <v>460.3</v>
      </c>
      <c r="X32" s="8">
        <f t="shared" si="5"/>
        <v>39.200000000000003</v>
      </c>
      <c r="Y32" s="9" t="str">
        <f t="shared" si="6"/>
        <v>D</v>
      </c>
      <c r="Z32" s="10">
        <f t="shared" si="0"/>
        <v>8</v>
      </c>
    </row>
    <row r="33" spans="1:26" ht="20.25" customHeight="1">
      <c r="A33" s="24" t="s">
        <v>73</v>
      </c>
      <c r="B33" s="24"/>
      <c r="C33" s="24"/>
      <c r="D33" s="11">
        <f t="shared" ref="D33:Q33" si="7">(SUM(D6:D32)/25)</f>
        <v>48.776000000000003</v>
      </c>
      <c r="E33" s="11">
        <f t="shared" si="7"/>
        <v>39.888000000000005</v>
      </c>
      <c r="F33" s="11">
        <f t="shared" si="7"/>
        <v>41.575999999999993</v>
      </c>
      <c r="G33" s="11">
        <f t="shared" si="7"/>
        <v>36.128</v>
      </c>
      <c r="H33" s="11">
        <f t="shared" si="7"/>
        <v>35.548000000000002</v>
      </c>
      <c r="I33" s="11">
        <f t="shared" si="7"/>
        <v>25.164000000000001</v>
      </c>
      <c r="J33" s="11">
        <f t="shared" si="7"/>
        <v>34.607999999999997</v>
      </c>
      <c r="K33" s="11">
        <f t="shared" si="7"/>
        <v>37.287999999999997</v>
      </c>
      <c r="L33" s="11">
        <f t="shared" si="7"/>
        <v>18.075600000000001</v>
      </c>
      <c r="M33" s="17">
        <f t="shared" si="7"/>
        <v>7.5</v>
      </c>
      <c r="N33" s="17">
        <f t="shared" si="7"/>
        <v>5.6760000000000002</v>
      </c>
      <c r="O33" s="17">
        <f t="shared" si="7"/>
        <v>8.2679999999999989</v>
      </c>
      <c r="P33" s="17">
        <f t="shared" si="7"/>
        <v>3.5920000000000001</v>
      </c>
      <c r="Q33" s="17">
        <f t="shared" si="7"/>
        <v>1.6280000000000001</v>
      </c>
      <c r="R33" s="17">
        <f>(SUM(R6:R32)/1)</f>
        <v>85.5</v>
      </c>
      <c r="S33" s="17">
        <f>(SUM(S6:S32)/25)</f>
        <v>0</v>
      </c>
      <c r="T33" s="17">
        <f>(SUM(T6:T32)/25)</f>
        <v>3.1280000000000001</v>
      </c>
      <c r="U33" s="22"/>
      <c r="V33" s="22"/>
      <c r="W33" s="12">
        <f t="shared" ref="W33" si="8">SUM(D33:T33)</f>
        <v>432.34359999999992</v>
      </c>
      <c r="X33" s="13">
        <f t="shared" si="5"/>
        <v>35.227955555555553</v>
      </c>
      <c r="Y33" s="14" t="str">
        <f t="shared" si="3"/>
        <v>D</v>
      </c>
      <c r="Z33" s="15"/>
    </row>
    <row r="34" spans="1:26" ht="20.25" customHeight="1">
      <c r="A34" s="24" t="s">
        <v>78</v>
      </c>
      <c r="B34" s="24"/>
      <c r="C34" s="24"/>
      <c r="D34" s="14" t="str">
        <f>IF(D33="X","X",IF(D33="N","N",IF(AND(D33&lt;=100,D33&gt;=74.5),"A",IF(AND(D33&lt;74.5,D33&gt;=64.5),"B",IF(AND(D33&lt;64.5,D33&gt;=44.5),"C",IF(AND(D33&lt;44.5,D33&gt;=29.5),"D","F"))))))</f>
        <v>C</v>
      </c>
      <c r="E34" s="14" t="str">
        <f t="shared" ref="E34:L34" si="9">IF(E33="X","X",IF(E33="N","N",IF(AND(E33&lt;=100,E33&gt;=74.5),"A",IF(AND(E33&lt;74.5,E33&gt;=64.5),"B",IF(AND(E33&lt;64.5,E33&gt;=44.5),"C",IF(AND(E33&lt;44.5,E33&gt;=29.5),"D","F"))))))</f>
        <v>D</v>
      </c>
      <c r="F34" s="14" t="str">
        <f t="shared" si="9"/>
        <v>D</v>
      </c>
      <c r="G34" s="14" t="str">
        <f t="shared" si="9"/>
        <v>D</v>
      </c>
      <c r="H34" s="14" t="str">
        <f t="shared" si="9"/>
        <v>D</v>
      </c>
      <c r="I34" s="14" t="str">
        <f t="shared" si="9"/>
        <v>F</v>
      </c>
      <c r="J34" s="14" t="str">
        <f t="shared" si="9"/>
        <v>D</v>
      </c>
      <c r="K34" s="14" t="str">
        <f t="shared" si="9"/>
        <v>D</v>
      </c>
      <c r="L34" s="14" t="str">
        <f t="shared" si="9"/>
        <v>F</v>
      </c>
      <c r="M34" s="16"/>
      <c r="N34" s="16"/>
      <c r="O34" s="16"/>
      <c r="P34" s="16"/>
      <c r="Q34" s="16"/>
      <c r="R34" s="18"/>
      <c r="S34" s="16"/>
      <c r="T34" s="16"/>
      <c r="U34" s="16"/>
      <c r="V34" s="16"/>
      <c r="W34" s="19"/>
      <c r="X34" s="19"/>
      <c r="Y34" s="19"/>
      <c r="Z34" s="19"/>
    </row>
    <row r="35" spans="1:26" ht="20.25" customHeight="1"/>
  </sheetData>
  <mergeCells count="6">
    <mergeCell ref="A34:C34"/>
    <mergeCell ref="A1:W1"/>
    <mergeCell ref="A2:Z2"/>
    <mergeCell ref="A3:Z3"/>
    <mergeCell ref="A4:Z4"/>
    <mergeCell ref="A33:C33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DISTRICT CONSO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Tony</cp:lastModifiedBy>
  <cp:lastPrinted>2017-07-10T10:35:51Z</cp:lastPrinted>
  <dcterms:created xsi:type="dcterms:W3CDTF">2014-01-27T13:35:32Z</dcterms:created>
  <dcterms:modified xsi:type="dcterms:W3CDTF">2017-07-12T07:12:07Z</dcterms:modified>
</cp:coreProperties>
</file>